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<sst xmlns="http://schemas.openxmlformats.org/spreadsheetml/2006/main" count="56" uniqueCount="55">
  <si>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</si>
  <si>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</si>
  <si>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</si>
  <si>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</si>
  <si>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</si>
  <si>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</si>
  <si>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</si>
  <si>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</si>
  <si>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</si>
  <si>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</si>
  <si>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</si>
  <si>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</si>
  <si>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</si>
  <si>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</si>
  <si>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</si>
  <si>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</si>
  <si>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</si>
  <si>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</si>
  <si>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</si>
  <si>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</si>
  <si>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</si>
  <si>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</si>
  <si>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</si>
  <si>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</si>
  <si>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</si>
  <si>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</si>
  <si>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</si>
  <si>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</si>
  <si>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</si>
  <si>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</si>
  <si>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</si>
  <si>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</si>
  <si>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</si>
  <si>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</si>
  <si>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</si>
  <si>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</si>
  <si>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</si>
  <si>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</si>
  <si>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</si>
  <si>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</si>
  <si>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</si>
  <si>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</si>
  <si>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</si>
  <si>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</si>
  <si>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Gradačac</t>
  </si>
  <si>
    <t>Ov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</si>
  <si>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</si>
  <si>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</si>
  <si>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</si>
  <si>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Tuzla Municipal Court</t>
  </si>
  <si>
    <t>Ps</t>
  </si>
  <si>
    <t>Srebrenik</t>
  </si>
  <si>
    <t>Adjusted Caseload Index from the other Municipal Courts consolidated with this one</t>
  </si>
  <si>
    <t>ADJUSTED CASELOAD INDEX (Including merged courts)</t>
  </si>
  <si>
    <t>ADJUSTED CASELOAD INDEX (Gradačac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</si>
</sst>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L55" sqref="A47:L5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44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46</v>
      </c>
      <c r="K5" s="5"/>
      <c r="L5" s="7" t="s">
        <v>47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97</v>
      </c>
      <c r="C8" s="12">
        <v>96</v>
      </c>
      <c r="D8" s="12">
        <v>101</v>
      </c>
      <c r="E8" s="12">
        <v>104</v>
      </c>
      <c r="F8" s="12">
        <v>51</v>
      </c>
      <c r="G8" s="12">
        <f>PRODUCT(F8,2)</f>
        <v>102</v>
      </c>
      <c r="H8" s="12">
        <f aca="true" t="shared" si="0" ref="H8:H21">AVERAGE(B8,C8,D8,E8,G8)</f>
        <v>100</v>
      </c>
      <c r="I8" s="12">
        <f aca="true" t="shared" si="1" ref="I8:I21">AVERAGE(E8,G8)</f>
        <v>103</v>
      </c>
      <c r="J8" s="12">
        <v>220</v>
      </c>
      <c r="K8" s="12">
        <f>POWER(J8,-1)</f>
        <v>0.004545454545454545</v>
      </c>
      <c r="L8" s="13">
        <f>PRODUCT(I8,K8)</f>
        <v>0.46818181818181814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55</v>
      </c>
      <c r="C9" s="12">
        <v>48</v>
      </c>
      <c r="D9" s="12">
        <v>42</v>
      </c>
      <c r="E9" s="12">
        <v>38</v>
      </c>
      <c r="F9" s="12">
        <v>38</v>
      </c>
      <c r="G9" s="12">
        <f aca="true" t="shared" si="2" ref="G9:G40">PRODUCT(F9,2)</f>
        <v>76</v>
      </c>
      <c r="H9" s="12">
        <f t="shared" si="0"/>
        <v>51.8</v>
      </c>
      <c r="I9" s="12">
        <f t="shared" si="1"/>
        <v>57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9</v>
      </c>
      <c r="C10" s="12">
        <v>6</v>
      </c>
      <c r="D10" s="12">
        <v>15</v>
      </c>
      <c r="E10" s="12">
        <v>9</v>
      </c>
      <c r="F10" s="12">
        <v>4</v>
      </c>
      <c r="G10" s="12">
        <f t="shared" si="2"/>
        <v>8</v>
      </c>
      <c r="H10" s="12">
        <f t="shared" si="0"/>
        <v>9.4</v>
      </c>
      <c r="I10" s="12">
        <f t="shared" si="1"/>
        <v>8.5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0.038636363636363635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8</v>
      </c>
      <c r="C11" s="12">
        <v>25</v>
      </c>
      <c r="D11" s="12">
        <v>31</v>
      </c>
      <c r="E11" s="12">
        <v>36</v>
      </c>
      <c r="F11" s="12">
        <v>26</v>
      </c>
      <c r="G11" s="12">
        <f t="shared" si="2"/>
        <v>52</v>
      </c>
      <c r="H11" s="12">
        <f t="shared" si="0"/>
        <v>30.4</v>
      </c>
      <c r="I11" s="12">
        <f t="shared" si="1"/>
        <v>44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714</v>
      </c>
      <c r="C12" s="12">
        <v>716</v>
      </c>
      <c r="D12" s="12">
        <v>740</v>
      </c>
      <c r="E12" s="12">
        <v>742</v>
      </c>
      <c r="F12" s="12">
        <v>365</v>
      </c>
      <c r="G12" s="12">
        <f t="shared" si="2"/>
        <v>730</v>
      </c>
      <c r="H12" s="12">
        <f t="shared" si="0"/>
        <v>728.4</v>
      </c>
      <c r="I12" s="12">
        <f t="shared" si="1"/>
        <v>736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79</v>
      </c>
      <c r="C13" s="12">
        <v>116</v>
      </c>
      <c r="D13" s="12">
        <v>118</v>
      </c>
      <c r="E13" s="12">
        <v>181</v>
      </c>
      <c r="F13" s="12">
        <v>80</v>
      </c>
      <c r="G13" s="12">
        <f t="shared" si="2"/>
        <v>160</v>
      </c>
      <c r="H13" s="12">
        <f t="shared" si="0"/>
        <v>130.8</v>
      </c>
      <c r="I13" s="12">
        <f t="shared" si="1"/>
        <v>170.5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325</v>
      </c>
      <c r="C14" s="12">
        <v>523</v>
      </c>
      <c r="D14" s="12">
        <v>345</v>
      </c>
      <c r="E14" s="12">
        <v>280</v>
      </c>
      <c r="F14" s="12">
        <v>141</v>
      </c>
      <c r="G14" s="12">
        <f t="shared" si="2"/>
        <v>282</v>
      </c>
      <c r="H14" s="12">
        <f t="shared" si="0"/>
        <v>351</v>
      </c>
      <c r="I14" s="12">
        <f t="shared" si="1"/>
        <v>281</v>
      </c>
      <c r="J14" s="12">
        <v>300</v>
      </c>
      <c r="K14" s="12">
        <f t="shared" si="3"/>
        <v>0.0033333333333333335</v>
      </c>
      <c r="L14" s="13">
        <f t="shared" si="4"/>
        <v>0.9366666666666668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33</v>
      </c>
      <c r="C15" s="12">
        <v>69</v>
      </c>
      <c r="D15" s="12">
        <v>56</v>
      </c>
      <c r="E15" s="12">
        <v>51</v>
      </c>
      <c r="F15" s="12">
        <v>31</v>
      </c>
      <c r="G15" s="12">
        <f t="shared" si="2"/>
        <v>62</v>
      </c>
      <c r="H15" s="12">
        <f t="shared" si="0"/>
        <v>54.2</v>
      </c>
      <c r="I15" s="12">
        <f t="shared" si="1"/>
        <v>56.5</v>
      </c>
      <c r="J15" s="12">
        <v>300</v>
      </c>
      <c r="K15" s="12">
        <f t="shared" si="3"/>
        <v>0.0033333333333333335</v>
      </c>
      <c r="L15" s="13">
        <f t="shared" si="4"/>
        <v>0.18833333333333335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23</v>
      </c>
      <c r="C16" s="12">
        <v>70</v>
      </c>
      <c r="D16" s="12">
        <v>69</v>
      </c>
      <c r="E16" s="12">
        <v>54</v>
      </c>
      <c r="F16" s="12">
        <v>20</v>
      </c>
      <c r="G16" s="12">
        <f t="shared" si="2"/>
        <v>40</v>
      </c>
      <c r="H16" s="12">
        <f t="shared" si="0"/>
        <v>51.2</v>
      </c>
      <c r="I16" s="12">
        <f t="shared" si="1"/>
        <v>47</v>
      </c>
      <c r="J16" s="12">
        <v>600</v>
      </c>
      <c r="K16" s="12">
        <f t="shared" si="3"/>
        <v>0.0016666666666666668</v>
      </c>
      <c r="L16" s="13">
        <f t="shared" si="4"/>
        <v>0.07833333333333334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21</v>
      </c>
      <c r="C17" s="12">
        <v>71</v>
      </c>
      <c r="D17" s="12">
        <v>51</v>
      </c>
      <c r="E17" s="12">
        <v>77</v>
      </c>
      <c r="F17" s="12">
        <v>38</v>
      </c>
      <c r="G17" s="12">
        <f t="shared" si="2"/>
        <v>76</v>
      </c>
      <c r="H17" s="12">
        <f t="shared" si="0"/>
        <v>59.2</v>
      </c>
      <c r="I17" s="12">
        <f t="shared" si="1"/>
        <v>76.5</v>
      </c>
      <c r="J17" s="12">
        <v>600</v>
      </c>
      <c r="K17" s="12">
        <f t="shared" si="3"/>
        <v>0.0016666666666666668</v>
      </c>
      <c r="L17" s="13">
        <f t="shared" si="4"/>
        <v>0.1275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310</v>
      </c>
      <c r="C18" s="12">
        <v>267</v>
      </c>
      <c r="D18" s="12">
        <v>396</v>
      </c>
      <c r="E18" s="12">
        <v>276</v>
      </c>
      <c r="F18" s="12">
        <v>105</v>
      </c>
      <c r="G18" s="12">
        <f t="shared" si="2"/>
        <v>210</v>
      </c>
      <c r="H18" s="12">
        <f t="shared" si="0"/>
        <v>291.8</v>
      </c>
      <c r="I18" s="12">
        <f t="shared" si="1"/>
        <v>243</v>
      </c>
      <c r="J18" s="14">
        <v>750</v>
      </c>
      <c r="K18" s="12">
        <f t="shared" si="3"/>
        <v>0.0013333333333333333</v>
      </c>
      <c r="L18" s="13">
        <f t="shared" si="4"/>
        <v>0.324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31</v>
      </c>
      <c r="C19" s="12">
        <v>32</v>
      </c>
      <c r="D19" s="12">
        <v>30</v>
      </c>
      <c r="E19" s="12">
        <v>31</v>
      </c>
      <c r="F19" s="12">
        <v>13</v>
      </c>
      <c r="G19" s="12">
        <f t="shared" si="2"/>
        <v>26</v>
      </c>
      <c r="H19" s="12">
        <f t="shared" si="0"/>
        <v>30</v>
      </c>
      <c r="I19" s="12">
        <f t="shared" si="1"/>
        <v>28.5</v>
      </c>
      <c r="J19" s="14">
        <v>300</v>
      </c>
      <c r="K19" s="12">
        <f t="shared" si="3"/>
        <v>0.0033333333333333335</v>
      </c>
      <c r="L19" s="13">
        <f t="shared" si="4"/>
        <v>0.095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157</v>
      </c>
      <c r="C20" s="12">
        <v>118</v>
      </c>
      <c r="D20" s="12">
        <v>188</v>
      </c>
      <c r="E20" s="12">
        <v>106</v>
      </c>
      <c r="F20" s="12">
        <v>38</v>
      </c>
      <c r="G20" s="12">
        <f t="shared" si="2"/>
        <v>76</v>
      </c>
      <c r="H20" s="12">
        <f t="shared" si="0"/>
        <v>129</v>
      </c>
      <c r="I20" s="12">
        <f t="shared" si="1"/>
        <v>91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31</v>
      </c>
      <c r="C21" s="12">
        <v>16</v>
      </c>
      <c r="D21" s="12">
        <v>5</v>
      </c>
      <c r="E21" s="12">
        <v>3</v>
      </c>
      <c r="F21" s="12">
        <v>4</v>
      </c>
      <c r="G21" s="12">
        <f t="shared" si="2"/>
        <v>8</v>
      </c>
      <c r="H21" s="12">
        <f t="shared" si="0"/>
        <v>12.6</v>
      </c>
      <c r="I21" s="12">
        <f t="shared" si="1"/>
        <v>5.5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411</v>
      </c>
      <c r="C22" s="12">
        <v>530</v>
      </c>
      <c r="D22" s="12">
        <v>574</v>
      </c>
      <c r="E22" s="12">
        <v>579</v>
      </c>
      <c r="F22" s="12">
        <v>311</v>
      </c>
      <c r="G22" s="12">
        <f t="shared" si="2"/>
        <v>622</v>
      </c>
      <c r="H22" s="12">
        <f>AVERAGE(B22,C22,D22,E22,G22)</f>
        <v>543.2</v>
      </c>
      <c r="I22" s="12">
        <f>AVERAGE(E22,G22)</f>
        <v>600.5</v>
      </c>
      <c r="J22" s="14">
        <v>3300</v>
      </c>
      <c r="K22" s="12">
        <f t="shared" si="3"/>
        <v>0.00030303030303030303</v>
      </c>
      <c r="L22" s="13">
        <f t="shared" si="4"/>
        <v>0.18196969696969698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0">AVERAGE(B23,C23,D23,E23,G23)</f>
        <v>0</v>
      </c>
      <c r="I23" s="12">
        <f aca="true" t="shared" si="6" ref="I23:I40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222</v>
      </c>
      <c r="C26" s="12">
        <v>414</v>
      </c>
      <c r="D26" s="12">
        <v>438</v>
      </c>
      <c r="E26" s="12">
        <v>236</v>
      </c>
      <c r="F26" s="12">
        <v>131</v>
      </c>
      <c r="G26" s="12">
        <f t="shared" si="2"/>
        <v>262</v>
      </c>
      <c r="H26" s="12">
        <f t="shared" si="5"/>
        <v>314.4</v>
      </c>
      <c r="I26" s="12">
        <f t="shared" si="6"/>
        <v>249</v>
      </c>
      <c r="J26" s="14">
        <v>5500</v>
      </c>
      <c r="K26" s="12">
        <f t="shared" si="3"/>
        <v>0.0001818181818181818</v>
      </c>
      <c r="L26" s="13">
        <f t="shared" si="4"/>
        <v>0.04527272727272727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90</v>
      </c>
      <c r="C30" s="12">
        <v>40</v>
      </c>
      <c r="D30" s="12">
        <v>63</v>
      </c>
      <c r="E30" s="12">
        <v>29</v>
      </c>
      <c r="F30" s="12">
        <v>50</v>
      </c>
      <c r="G30" s="12">
        <f t="shared" si="2"/>
        <v>100</v>
      </c>
      <c r="H30" s="12">
        <f t="shared" si="5"/>
        <v>64.4</v>
      </c>
      <c r="I30" s="12">
        <f t="shared" si="6"/>
        <v>64.5</v>
      </c>
      <c r="J30" s="14">
        <v>300</v>
      </c>
      <c r="K30" s="12">
        <f t="shared" si="3"/>
        <v>0.0033333333333333335</v>
      </c>
      <c r="L30" s="13">
        <f t="shared" si="4"/>
        <v>0.21500000000000002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3</v>
      </c>
      <c r="C31" s="12">
        <v>0</v>
      </c>
      <c r="D31" s="12">
        <v>3</v>
      </c>
      <c r="E31" s="12">
        <v>6</v>
      </c>
      <c r="F31" s="12">
        <v>4</v>
      </c>
      <c r="G31" s="12">
        <f t="shared" si="2"/>
        <v>8</v>
      </c>
      <c r="H31" s="12">
        <f t="shared" si="5"/>
        <v>4</v>
      </c>
      <c r="I31" s="12">
        <f t="shared" si="6"/>
        <v>7</v>
      </c>
      <c r="J31" s="14">
        <v>900</v>
      </c>
      <c r="K31" s="12">
        <f t="shared" si="3"/>
        <v>0.0011111111111111111</v>
      </c>
      <c r="L31" s="13">
        <f t="shared" si="4"/>
        <v>0.0077777777777777776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4</v>
      </c>
      <c r="C32" s="12">
        <v>6</v>
      </c>
      <c r="D32" s="12">
        <v>3</v>
      </c>
      <c r="E32" s="12">
        <v>2</v>
      </c>
      <c r="F32" s="12">
        <v>2</v>
      </c>
      <c r="G32" s="12">
        <f t="shared" si="2"/>
        <v>4</v>
      </c>
      <c r="H32" s="12">
        <f t="shared" si="5"/>
        <v>3.8</v>
      </c>
      <c r="I32" s="12">
        <f t="shared" si="6"/>
        <v>3</v>
      </c>
      <c r="J32" s="12">
        <v>700</v>
      </c>
      <c r="K32" s="12">
        <f t="shared" si="3"/>
        <v>0.0014285714285714286</v>
      </c>
      <c r="L32" s="13">
        <f t="shared" si="4"/>
        <v>0.004285714285714286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10</v>
      </c>
      <c r="C33" s="12">
        <v>6</v>
      </c>
      <c r="D33" s="12">
        <v>16</v>
      </c>
      <c r="E33" s="12">
        <v>32</v>
      </c>
      <c r="F33" s="12">
        <v>9</v>
      </c>
      <c r="G33" s="12">
        <f t="shared" si="2"/>
        <v>18</v>
      </c>
      <c r="H33" s="12">
        <f t="shared" si="5"/>
        <v>16.4</v>
      </c>
      <c r="I33" s="12">
        <f t="shared" si="6"/>
        <v>25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6</v>
      </c>
      <c r="C34" s="12">
        <v>15</v>
      </c>
      <c r="D34" s="12">
        <v>18</v>
      </c>
      <c r="E34" s="12">
        <v>2</v>
      </c>
      <c r="F34" s="12">
        <v>3</v>
      </c>
      <c r="G34" s="12">
        <f t="shared" si="2"/>
        <v>6</v>
      </c>
      <c r="H34" s="12">
        <f t="shared" si="5"/>
        <v>9.4</v>
      </c>
      <c r="I34" s="12">
        <f t="shared" si="6"/>
        <v>4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211</v>
      </c>
      <c r="C35" s="12">
        <v>292</v>
      </c>
      <c r="D35" s="12">
        <v>180</v>
      </c>
      <c r="E35" s="12">
        <v>185</v>
      </c>
      <c r="F35" s="12">
        <v>4</v>
      </c>
      <c r="G35" s="12">
        <f t="shared" si="2"/>
        <v>8</v>
      </c>
      <c r="H35" s="12">
        <f t="shared" si="5"/>
        <v>175.2</v>
      </c>
      <c r="I35" s="12">
        <f t="shared" si="6"/>
        <v>96.5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906</v>
      </c>
      <c r="C36" s="12">
        <v>850</v>
      </c>
      <c r="D36" s="12">
        <v>728</v>
      </c>
      <c r="E36" s="12">
        <v>725</v>
      </c>
      <c r="F36" s="12">
        <v>405</v>
      </c>
      <c r="G36" s="12">
        <f t="shared" si="2"/>
        <v>810</v>
      </c>
      <c r="H36" s="12">
        <f t="shared" si="5"/>
        <v>803.8</v>
      </c>
      <c r="I36" s="12">
        <f t="shared" si="6"/>
        <v>767.5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938</v>
      </c>
      <c r="C37" s="12">
        <v>855</v>
      </c>
      <c r="D37" s="12">
        <v>890</v>
      </c>
      <c r="E37" s="12">
        <v>1120</v>
      </c>
      <c r="F37" s="12">
        <v>472</v>
      </c>
      <c r="G37" s="12">
        <f t="shared" si="2"/>
        <v>944</v>
      </c>
      <c r="H37" s="12">
        <f t="shared" si="5"/>
        <v>949.4</v>
      </c>
      <c r="I37" s="12">
        <f t="shared" si="6"/>
        <v>1032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1192</v>
      </c>
      <c r="C38" s="12">
        <v>1764</v>
      </c>
      <c r="D38" s="12">
        <v>1515</v>
      </c>
      <c r="E38" s="12">
        <v>1578</v>
      </c>
      <c r="F38" s="12">
        <v>875</v>
      </c>
      <c r="G38" s="12">
        <f t="shared" si="2"/>
        <v>1750</v>
      </c>
      <c r="H38" s="12">
        <f t="shared" si="5"/>
        <v>1559.8</v>
      </c>
      <c r="I38" s="12">
        <f t="shared" si="6"/>
        <v>1664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177</v>
      </c>
      <c r="C39" s="12">
        <v>156</v>
      </c>
      <c r="D39" s="12">
        <v>70</v>
      </c>
      <c r="E39" s="12">
        <v>140</v>
      </c>
      <c r="F39" s="12">
        <v>80</v>
      </c>
      <c r="G39" s="12">
        <f t="shared" si="2"/>
        <v>160</v>
      </c>
      <c r="H39" s="12">
        <f t="shared" si="5"/>
        <v>140.6</v>
      </c>
      <c r="I39" s="12">
        <f t="shared" si="6"/>
        <v>150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45</v>
      </c>
      <c r="B40" s="12">
        <v>2472</v>
      </c>
      <c r="C40" s="12">
        <v>3312</v>
      </c>
      <c r="D40" s="12">
        <v>3318</v>
      </c>
      <c r="E40" s="12">
        <v>3799</v>
      </c>
      <c r="F40" s="12">
        <v>1664</v>
      </c>
      <c r="G40" s="12">
        <f t="shared" si="2"/>
        <v>3328</v>
      </c>
      <c r="H40" s="12">
        <f t="shared" si="5"/>
        <v>3245.8</v>
      </c>
      <c r="I40" s="12">
        <f t="shared" si="6"/>
        <v>3563.5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SUM(L8:L40)</f>
        <v>2.7109574314574316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>
        <v>-0.19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>
        <f>SUM(L42:L48)</f>
        <v>2.5209574314574317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 t="s">
        <v>52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 t="s">
        <v>51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>
        <v>3.34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3">
        <f>SUM(L50:L54)</f>
        <v>5.8609574314574315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